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30" windowWidth="23280" windowHeight="13200"/>
  </bookViews>
  <sheets>
    <sheet name="현금흐름표(연결)" sheetId="1" r:id="rId1"/>
  </sheets>
  <definedNames>
    <definedName name="_xlnm.Print_Area" localSheetId="0">'현금흐름표(연결)'!$A$1:$D$88</definedName>
    <definedName name="_xlnm.Print_Titles" localSheetId="0">'현금흐름표(연결)'!$6:$6</definedName>
  </definedNames>
  <calcPr calcId="125725"/>
</workbook>
</file>

<file path=xl/calcChain.xml><?xml version="1.0" encoding="utf-8"?>
<calcChain xmlns="http://schemas.openxmlformats.org/spreadsheetml/2006/main">
  <c r="D89" i="1"/>
  <c r="B89"/>
  <c r="D84"/>
  <c r="B84"/>
  <c r="E83"/>
  <c r="C83"/>
  <c r="C96" s="1"/>
  <c r="C98" s="1"/>
  <c r="D68"/>
  <c r="D53" s="1"/>
  <c r="E52" s="1"/>
  <c r="B68"/>
  <c r="B53" s="1"/>
  <c r="C52" s="1"/>
  <c r="D27"/>
  <c r="B27"/>
  <c r="D23"/>
  <c r="D9" s="1"/>
  <c r="E8" s="1"/>
  <c r="B23"/>
  <c r="B11"/>
  <c r="B9" s="1"/>
  <c r="C8" s="1"/>
  <c r="E96" l="1"/>
  <c r="E98" s="1"/>
</calcChain>
</file>

<file path=xl/sharedStrings.xml><?xml version="1.0" encoding="utf-8"?>
<sst xmlns="http://schemas.openxmlformats.org/spreadsheetml/2006/main" count="109" uniqueCount="102">
  <si>
    <t>한국농수산식품유통공사와 그 종속기업</t>
  </si>
  <si>
    <t>구      분</t>
  </si>
  <si>
    <t>Ⅰ. 영업활동으로 인한 현금흐름</t>
  </si>
  <si>
    <t> 1. 영업으로부터 창출된 현금흐름</t>
  </si>
  <si>
    <t>   1) 당기순이익</t>
  </si>
  <si>
    <t>   2) 현금의 유출이 없는 비용 등의 가산</t>
  </si>
  <si>
    <t>     가. 감가상각비</t>
  </si>
  <si>
    <t>     나. 투자부동산감가상각비</t>
  </si>
  <si>
    <t>     다. 무형자산상각비</t>
  </si>
  <si>
    <t>     라. 퇴직급여</t>
  </si>
  <si>
    <t>     마. 대손상각비</t>
  </si>
  <si>
    <t>     바. 이자비용</t>
  </si>
  <si>
    <t>     사. 법인세비용</t>
  </si>
  <si>
    <t>     아. 유동종업원급여충당부채전입액</t>
  </si>
  <si>
    <t>     자. 기타장기종업원급여</t>
  </si>
  <si>
    <t>   3) 현금의 유입이 없는 수익 등의 차감</t>
  </si>
  <si>
    <t>     가. 이자수익</t>
  </si>
  <si>
    <t>     나. 유형자산처분이익</t>
  </si>
  <si>
    <t>   4) 영업활동으로 인한 자산·부채의 변동</t>
  </si>
  <si>
    <t> 2. 이자의 수취</t>
  </si>
  <si>
    <t> 3. 이자의 지급</t>
  </si>
  <si>
    <t> 4. 배당금의 지급</t>
  </si>
  <si>
    <t> 5. 법인세의 납부</t>
  </si>
  <si>
    <t>Ⅱ. 투자활동 현금흐름</t>
  </si>
  <si>
    <t> 1. 투자활동으로 인한 현금유입액</t>
  </si>
  <si>
    <t>   가. 단기대여금의 감소</t>
  </si>
  <si>
    <t>   나. 장기대여금의 감소</t>
  </si>
  <si>
    <t>   다. 단기대출채권의 감소</t>
  </si>
  <si>
    <t>   라. 장기대출채권의 감소</t>
  </si>
  <si>
    <t>   마. 단기금융상품의 감소</t>
  </si>
  <si>
    <t>   바. 단기보증금의 감소</t>
  </si>
  <si>
    <t>   사. 장기보증금의 감소</t>
  </si>
  <si>
    <t>-</t>
  </si>
  <si>
    <t>   자. 차량운반구의 처분</t>
  </si>
  <si>
    <t>   차. 기타의유형자산의 처분</t>
  </si>
  <si>
    <t>   카. 건설중인자산의 처분</t>
  </si>
  <si>
    <t>   타. 국고보조금의 수령</t>
  </si>
  <si>
    <t> 2. 투자활동으로 인한 현금유출액</t>
  </si>
  <si>
    <t>   가. 단기대여금의 증가</t>
  </si>
  <si>
    <t>   나. 장기대여금의 증가</t>
  </si>
  <si>
    <t>   다. 단기대출채권의 증가</t>
  </si>
  <si>
    <t>   라. 장기대출채권의 증가</t>
  </si>
  <si>
    <t>   마. 단기금융상품의 증가</t>
  </si>
  <si>
    <t>Ⅲ. 재무활동으로 인한 현금흐름</t>
  </si>
  <si>
    <t> 1. 재무활동으로 인한 현금유입액</t>
  </si>
  <si>
    <t>   가. 단기차입금의 증가</t>
  </si>
  <si>
    <t>   나. 장기차입금의 증가</t>
  </si>
  <si>
    <t> 2. 재무활동으로 인한 현금유출액</t>
  </si>
  <si>
    <t>   가. 단기차입금의 감소</t>
  </si>
  <si>
    <t>   나. 유동성장기차입금의 감소</t>
  </si>
  <si>
    <t>Ⅳ. 현금및현금성자산의 증감(Ⅰ+Ⅱ+Ⅲ)</t>
  </si>
  <si>
    <t>Ⅴ. 기초의 현금및현금성자산</t>
  </si>
  <si>
    <t>Ⅵ. 기말의 현금및현금성자산</t>
  </si>
  <si>
    <t>현 금 흐 름 표(연결기준)</t>
    <phoneticPr fontId="3" type="noConversion"/>
  </si>
  <si>
    <t>제49기 : 2015년 1월 1일부터 2015년 12월 31일까지</t>
    <phoneticPr fontId="2" type="noConversion"/>
  </si>
  <si>
    <r>
      <t>제4</t>
    </r>
    <r>
      <rPr>
        <sz val="11"/>
        <color indexed="8"/>
        <rFont val="돋움"/>
        <family val="3"/>
        <charset val="129"/>
      </rPr>
      <t>8</t>
    </r>
    <r>
      <rPr>
        <sz val="11"/>
        <color indexed="8"/>
        <rFont val="돋움"/>
        <family val="3"/>
        <charset val="129"/>
      </rPr>
      <t>기 : 201</t>
    </r>
    <r>
      <rPr>
        <sz val="11"/>
        <color indexed="8"/>
        <rFont val="돋움"/>
        <family val="3"/>
        <charset val="129"/>
      </rPr>
      <t>4</t>
    </r>
    <r>
      <rPr>
        <sz val="11"/>
        <color indexed="8"/>
        <rFont val="돋움"/>
        <family val="3"/>
        <charset val="129"/>
      </rPr>
      <t>년 1월 1일부터 201</t>
    </r>
    <r>
      <rPr>
        <sz val="11"/>
        <color indexed="8"/>
        <rFont val="돋움"/>
        <family val="3"/>
        <charset val="129"/>
      </rPr>
      <t>4</t>
    </r>
    <r>
      <rPr>
        <sz val="11"/>
        <color indexed="8"/>
        <rFont val="돋움"/>
        <family val="3"/>
        <charset val="129"/>
      </rPr>
      <t>년 12월 31일까지</t>
    </r>
    <phoneticPr fontId="2" type="noConversion"/>
  </si>
  <si>
    <t>(단위 : 원)</t>
  </si>
  <si>
    <t>제49기(당기)</t>
    <phoneticPr fontId="3" type="noConversion"/>
  </si>
  <si>
    <t>제48기(전기)</t>
    <phoneticPr fontId="3" type="noConversion"/>
  </si>
  <si>
    <t>금     액</t>
  </si>
  <si>
    <r>
      <t>     차</t>
    </r>
    <r>
      <rPr>
        <sz val="11"/>
        <color indexed="8"/>
        <rFont val="돋움"/>
        <family val="3"/>
        <charset val="129"/>
      </rPr>
      <t>.</t>
    </r>
    <r>
      <rPr>
        <sz val="11"/>
        <color indexed="8"/>
        <rFont val="돋움"/>
        <family val="3"/>
        <charset val="129"/>
      </rPr>
      <t xml:space="preserve"> 유형자산처분손실</t>
    </r>
    <phoneticPr fontId="2" type="noConversion"/>
  </si>
  <si>
    <t>     카. 기타비유동충당부채전입액</t>
    <phoneticPr fontId="2" type="noConversion"/>
  </si>
  <si>
    <t>     다. 관계기업투자처분이익</t>
    <phoneticPr fontId="2" type="noConversion"/>
  </si>
  <si>
    <t xml:space="preserve">      가. 단기미수금의 증가</t>
  </si>
  <si>
    <t xml:space="preserve">      나. 단기미수수익의 증가</t>
  </si>
  <si>
    <t xml:space="preserve">      다. 재고자산의 감소(증가)</t>
  </si>
  <si>
    <t xml:space="preserve">      라. 선급금의 감소</t>
  </si>
  <si>
    <t xml:space="preserve">      마. 선급비용의 감소(증가)</t>
  </si>
  <si>
    <t xml:space="preserve">      바. 기타유동비금융자산의 감소</t>
  </si>
  <si>
    <t xml:space="preserve">      사. 장기선급비용</t>
  </si>
  <si>
    <t xml:space="preserve">      아. 기타비유동비금융자산의 감소(증가)</t>
  </si>
  <si>
    <t xml:space="preserve">      자. 단기미지급금의 증가</t>
  </si>
  <si>
    <t xml:space="preserve">      차. 단기미지급비용의 증가</t>
  </si>
  <si>
    <t xml:space="preserve">      카. 선수금의 감소</t>
  </si>
  <si>
    <t xml:space="preserve">      타. 선수수익의 증가(감소)</t>
  </si>
  <si>
    <t xml:space="preserve">      파. 예수금의 증가(감소)</t>
  </si>
  <si>
    <t xml:space="preserve">      하. 기타비유동비금융부채의 감소</t>
  </si>
  <si>
    <t xml:space="preserve">      거. 유동종업원급여충당부채 지급</t>
  </si>
  <si>
    <t xml:space="preserve">      너. 임대보증금의 증가</t>
  </si>
  <si>
    <t xml:space="preserve">      더. 퇴직금의 지급</t>
  </si>
  <si>
    <t xml:space="preserve">      러. 퇴직연금운용자산의 증가</t>
  </si>
  <si>
    <t xml:space="preserve">      머. 해외사업환산손실의 감소</t>
  </si>
  <si>
    <t xml:space="preserve">      버. 기타장기종업원급여부채 감소</t>
  </si>
  <si>
    <t>   아. 구축물의 처분</t>
  </si>
  <si>
    <t>-</t>
    <phoneticPr fontId="2" type="noConversion"/>
  </si>
  <si>
    <r>
      <t>   파.토지의</t>
    </r>
    <r>
      <rPr>
        <sz val="11"/>
        <color indexed="8"/>
        <rFont val="돋움"/>
        <family val="3"/>
        <charset val="129"/>
      </rPr>
      <t xml:space="preserve"> 처분</t>
    </r>
    <phoneticPr fontId="2" type="noConversion"/>
  </si>
  <si>
    <t>   하. 제각된 대여금의 회수</t>
    <phoneticPr fontId="2" type="noConversion"/>
  </si>
  <si>
    <t>   바. 단기보증금의 증가</t>
  </si>
  <si>
    <t>   사. 장기보증금의 증가</t>
  </si>
  <si>
    <t>   아. 토지의 취득</t>
  </si>
  <si>
    <t>   자. 건물의 취득</t>
  </si>
  <si>
    <t>   차. 구축물의 취득</t>
  </si>
  <si>
    <t>   카. 기계장치및전산설비의 취득</t>
    <phoneticPr fontId="2" type="noConversion"/>
  </si>
  <si>
    <t>   타. 차량운반구의 취득</t>
    <phoneticPr fontId="2" type="noConversion"/>
  </si>
  <si>
    <t>   파. 기타의유형자산의 취득</t>
    <phoneticPr fontId="2" type="noConversion"/>
  </si>
  <si>
    <t>   하. 건설중인자산의 취득</t>
    <phoneticPr fontId="2" type="noConversion"/>
  </si>
  <si>
    <r>
      <t>   다. 국고보조금의</t>
    </r>
    <r>
      <rPr>
        <sz val="11"/>
        <color indexed="8"/>
        <rFont val="돋움"/>
        <family val="3"/>
        <charset val="129"/>
      </rPr>
      <t xml:space="preserve"> 수령</t>
    </r>
    <phoneticPr fontId="2" type="noConversion"/>
  </si>
  <si>
    <r>
      <t>   라. 수탁보조금의</t>
    </r>
    <r>
      <rPr>
        <sz val="11"/>
        <color indexed="8"/>
        <rFont val="돋움"/>
        <family val="3"/>
        <charset val="129"/>
      </rPr>
      <t xml:space="preserve"> 수령</t>
    </r>
    <phoneticPr fontId="2" type="noConversion"/>
  </si>
  <si>
    <t>   다. 국고보조금의 사용</t>
    <phoneticPr fontId="2" type="noConversion"/>
  </si>
  <si>
    <t>   라. 수탁보조금의 사용</t>
    <phoneticPr fontId="2" type="noConversion"/>
  </si>
  <si>
    <t>   마. 장기차입금의 감소</t>
    <phoneticPr fontId="2" type="noConversion"/>
  </si>
  <si>
    <t xml:space="preserve">    바. 자본금의 감소</t>
    <phoneticPr fontId="2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</si>
</sst>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#,##0_);\(#,##0\)"/>
    <numFmt numFmtId="177" formatCode="#,##0_);[Red]\(#,##0\)"/>
  </numFmts>
  <fonts count="13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Arial"/>
      <family val="2"/>
    </font>
    <font>
      <b/>
      <sz val="11"/>
      <name val="돋움"/>
      <family val="3"/>
      <charset val="129"/>
    </font>
    <font>
      <b/>
      <sz val="12"/>
      <name val="Arial"/>
      <family val="2"/>
    </font>
    <font>
      <sz val="11"/>
      <color theme="1"/>
      <name val="돋움"/>
      <family val="3"/>
      <charset val="129"/>
    </font>
    <font>
      <b/>
      <u/>
      <sz val="20"/>
      <color indexed="8"/>
      <name val="돋움"/>
      <family val="3"/>
      <charset val="129"/>
    </font>
    <font>
      <sz val="11"/>
      <color indexed="8"/>
      <name val="돋움"/>
      <family val="3"/>
      <charset val="129"/>
    </font>
    <font>
      <b/>
      <sz val="11"/>
      <color indexed="8"/>
      <name val="돋움"/>
      <family val="3"/>
      <charset val="129"/>
    </font>
    <font>
      <sz val="10"/>
      <color rgb="FF000000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0"/>
      <color indexed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41" fontId="1" fillId="0" borderId="0" applyFont="0" applyFill="0" applyBorder="0" applyAlignment="0" applyProtection="0"/>
    <xf numFmtId="0" fontId="11" fillId="0" borderId="0">
      <alignment vertical="center"/>
    </xf>
  </cellStyleXfs>
  <cellXfs count="33">
    <xf numFmtId="0" fontId="0" fillId="0" borderId="0" xfId="0"/>
    <xf numFmtId="0" fontId="6" fillId="0" borderId="0" xfId="0" applyFont="1" applyAlignment="1">
      <alignment vertical="center"/>
    </xf>
    <xf numFmtId="176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176" fontId="4" fillId="0" borderId="3" xfId="0" applyNumberFormat="1" applyFont="1" applyBorder="1" applyAlignment="1" applyProtection="1">
      <alignment horizontal="center" vertical="center"/>
      <protection locked="0"/>
    </xf>
    <xf numFmtId="176" fontId="4" fillId="0" borderId="4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 applyProtection="1">
      <alignment horizontal="center" vertical="center"/>
      <protection locked="0"/>
    </xf>
    <xf numFmtId="176" fontId="4" fillId="0" borderId="8" xfId="0" applyNumberFormat="1" applyFont="1" applyBorder="1" applyAlignment="1" applyProtection="1">
      <alignment horizontal="center" vertical="center"/>
      <protection locked="0"/>
    </xf>
    <xf numFmtId="176" fontId="4" fillId="0" borderId="9" xfId="0" applyNumberFormat="1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>
      <alignment vertical="center" wrapText="1"/>
    </xf>
    <xf numFmtId="177" fontId="9" fillId="0" borderId="11" xfId="0" applyNumberFormat="1" applyFont="1" applyBorder="1" applyAlignment="1">
      <alignment horizontal="right" vertical="center" wrapText="1"/>
    </xf>
    <xf numFmtId="176" fontId="9" fillId="0" borderId="11" xfId="0" applyNumberFormat="1" applyFont="1" applyBorder="1" applyAlignment="1">
      <alignment horizontal="right" vertical="center" wrapText="1"/>
    </xf>
    <xf numFmtId="0" fontId="8" fillId="0" borderId="12" xfId="0" applyFont="1" applyBorder="1" applyAlignment="1">
      <alignment vertical="center" wrapText="1"/>
    </xf>
    <xf numFmtId="176" fontId="8" fillId="0" borderId="13" xfId="0" applyNumberFormat="1" applyFont="1" applyBorder="1" applyAlignment="1">
      <alignment horizontal="right" vertical="center" wrapText="1"/>
    </xf>
    <xf numFmtId="176" fontId="10" fillId="0" borderId="13" xfId="0" applyNumberFormat="1" applyFont="1" applyBorder="1" applyAlignment="1">
      <alignment horizontal="right" vertical="center" wrapText="1"/>
    </xf>
    <xf numFmtId="176" fontId="10" fillId="0" borderId="13" xfId="4" applyNumberFormat="1" applyFont="1" applyBorder="1" applyAlignment="1">
      <alignment horizontal="right" vertical="center" wrapText="1"/>
    </xf>
    <xf numFmtId="176" fontId="10" fillId="0" borderId="14" xfId="4" applyNumberFormat="1" applyFont="1" applyBorder="1" applyAlignment="1">
      <alignment horizontal="right" vertical="center" wrapText="1"/>
    </xf>
    <xf numFmtId="0" fontId="9" fillId="0" borderId="12" xfId="0" applyFont="1" applyBorder="1" applyAlignment="1">
      <alignment vertical="center" wrapText="1"/>
    </xf>
    <xf numFmtId="176" fontId="9" fillId="0" borderId="13" xfId="0" applyNumberFormat="1" applyFont="1" applyBorder="1" applyAlignment="1">
      <alignment horizontal="right" vertical="center" wrapText="1"/>
    </xf>
    <xf numFmtId="176" fontId="10" fillId="0" borderId="15" xfId="4" applyNumberFormat="1" applyFont="1" applyBorder="1" applyAlignment="1">
      <alignment horizontal="right" vertical="center" wrapText="1"/>
    </xf>
    <xf numFmtId="0" fontId="9" fillId="0" borderId="16" xfId="0" applyFont="1" applyBorder="1" applyAlignment="1">
      <alignment vertical="center" wrapText="1"/>
    </xf>
    <xf numFmtId="176" fontId="9" fillId="0" borderId="17" xfId="0" applyNumberFormat="1" applyFont="1" applyBorder="1" applyAlignment="1">
      <alignment horizontal="right" vertical="center" wrapText="1"/>
    </xf>
    <xf numFmtId="176" fontId="4" fillId="0" borderId="5" xfId="0" applyNumberFormat="1" applyFont="1" applyBorder="1" applyAlignment="1">
      <alignment horizontal="center" vertical="center"/>
    </xf>
    <xf numFmtId="176" fontId="4" fillId="0" borderId="18" xfId="0" applyNumberFormat="1" applyFont="1" applyBorder="1" applyAlignment="1" applyProtection="1">
      <alignment horizontal="center" vertical="center"/>
      <protection locked="0"/>
    </xf>
    <xf numFmtId="176" fontId="9" fillId="0" borderId="19" xfId="0" applyNumberFormat="1" applyFont="1" applyBorder="1" applyAlignment="1">
      <alignment horizontal="right" vertical="center" wrapText="1"/>
    </xf>
    <xf numFmtId="176" fontId="8" fillId="0" borderId="20" xfId="0" applyNumberFormat="1" applyFont="1" applyBorder="1" applyAlignment="1">
      <alignment horizontal="right" vertical="center" wrapText="1"/>
    </xf>
    <xf numFmtId="176" fontId="9" fillId="0" borderId="20" xfId="0" applyNumberFormat="1" applyFont="1" applyBorder="1" applyAlignment="1">
      <alignment horizontal="right" vertical="center" wrapText="1"/>
    </xf>
    <xf numFmtId="176" fontId="9" fillId="0" borderId="21" xfId="0" applyNumberFormat="1" applyFont="1" applyBorder="1" applyAlignment="1">
      <alignment horizontal="right" vertical="center" wrapText="1"/>
    </xf>
    <xf numFmtId="176" fontId="12" fillId="0" borderId="13" xfId="0" applyNumberFormat="1" applyFont="1" applyBorder="1" applyAlignment="1">
      <alignment horizontal="right" vertical="center" wrapText="1"/>
    </xf>
  </cellXfs>
  <cellStyles count="5">
    <cellStyle name="Header1" xfId="1"/>
    <cellStyle name="Header2" xfId="2"/>
    <cellStyle name="쉼표 [0] 2" xfId="3"/>
    <cellStyle name="표준" xfId="0" builtinId="0"/>
    <cellStyle name="표준 11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9"/>
  <sheetViews>
    <sheetView tabSelected="1" workbookViewId="0">
      <selection sqref="A1:E1"/>
    </sheetView>
  </sheetViews>
  <sheetFormatPr defaultRowHeight="13.5"/>
  <cols>
    <col min="1" max="1" width="34.77734375" style="1" customWidth="1"/>
    <col min="2" max="3" width="21.6640625" style="1" customWidth="1"/>
    <col min="4" max="4" width="17.21875" style="1" bestFit="1" customWidth="1"/>
    <col min="5" max="5" width="19.21875" style="1" bestFit="1" customWidth="1"/>
    <col min="6" max="16384" width="8.88671875" style="1"/>
  </cols>
  <sheetData>
    <row r="1" spans="1:5" ht="32.25" customHeight="1">
      <c r="A1" s="2" t="s">
        <v>53</v>
      </c>
      <c r="B1" s="2"/>
      <c r="C1" s="2"/>
      <c r="D1" s="2"/>
      <c r="E1" s="2"/>
    </row>
    <row r="2" spans="1:5">
      <c r="A2" s="3" t="s">
        <v>54</v>
      </c>
      <c r="B2" s="3"/>
      <c r="C2" s="3"/>
      <c r="D2" s="3"/>
      <c r="E2" s="3"/>
    </row>
    <row r="3" spans="1:5">
      <c r="A3" s="3" t="s">
        <v>55</v>
      </c>
      <c r="B3" s="3"/>
      <c r="C3" s="3"/>
      <c r="D3" s="3"/>
      <c r="E3" s="3"/>
    </row>
    <row r="4" spans="1:5">
      <c r="A4" s="4"/>
      <c r="B4" s="4"/>
      <c r="C4" s="4"/>
      <c r="D4" s="4"/>
      <c r="E4" s="4"/>
    </row>
    <row r="5" spans="1:5" ht="18" customHeight="1" thickBot="1">
      <c r="A5" s="5" t="s">
        <v>0</v>
      </c>
      <c r="B5" s="4"/>
      <c r="C5" s="4"/>
      <c r="D5" s="4"/>
      <c r="E5" s="6" t="s">
        <v>56</v>
      </c>
    </row>
    <row r="6" spans="1:5" ht="20.25" customHeight="1">
      <c r="A6" s="7" t="s">
        <v>1</v>
      </c>
      <c r="B6" s="8" t="s">
        <v>57</v>
      </c>
      <c r="C6" s="9"/>
      <c r="D6" s="8" t="s">
        <v>58</v>
      </c>
      <c r="E6" s="26"/>
    </row>
    <row r="7" spans="1:5" ht="18" customHeight="1">
      <c r="A7" s="10"/>
      <c r="B7" s="11" t="s">
        <v>59</v>
      </c>
      <c r="C7" s="12"/>
      <c r="D7" s="11" t="s">
        <v>59</v>
      </c>
      <c r="E7" s="27"/>
    </row>
    <row r="8" spans="1:5" ht="18" customHeight="1">
      <c r="A8" s="13" t="s">
        <v>2</v>
      </c>
      <c r="B8" s="14"/>
      <c r="C8" s="15">
        <f>SUM(B9,B48:B51)</f>
        <v>-650317147</v>
      </c>
      <c r="D8" s="14"/>
      <c r="E8" s="28">
        <f>SUM(D9,D48:D51)</f>
        <v>-7193725964</v>
      </c>
    </row>
    <row r="9" spans="1:5" ht="18" customHeight="1">
      <c r="A9" s="16" t="s">
        <v>3</v>
      </c>
      <c r="B9" s="17">
        <f>SUM(B10,B11,B23,B27)</f>
        <v>70647297</v>
      </c>
      <c r="C9" s="17"/>
      <c r="D9" s="17">
        <f>SUM(D10,D11,D23,D27)</f>
        <v>-15387688641</v>
      </c>
      <c r="E9" s="29"/>
    </row>
    <row r="10" spans="1:5" ht="18" customHeight="1">
      <c r="A10" s="16" t="s">
        <v>4</v>
      </c>
      <c r="B10" s="18">
        <v>4550381877</v>
      </c>
      <c r="C10" s="17"/>
      <c r="D10" s="18">
        <v>19229973427</v>
      </c>
      <c r="E10" s="29"/>
    </row>
    <row r="11" spans="1:5" ht="18" customHeight="1">
      <c r="A11" s="16" t="s">
        <v>5</v>
      </c>
      <c r="B11" s="18">
        <f>SUM(B12:B22)</f>
        <v>64631340072</v>
      </c>
      <c r="C11" s="17"/>
      <c r="D11" s="18">
        <v>67515533830</v>
      </c>
      <c r="E11" s="29"/>
    </row>
    <row r="12" spans="1:5" ht="18" customHeight="1">
      <c r="A12" s="16" t="s">
        <v>6</v>
      </c>
      <c r="B12" s="19">
        <v>5975550434</v>
      </c>
      <c r="C12" s="17"/>
      <c r="D12" s="19">
        <v>4365568594</v>
      </c>
      <c r="E12" s="29"/>
    </row>
    <row r="13" spans="1:5" ht="18" customHeight="1">
      <c r="A13" s="16" t="s">
        <v>7</v>
      </c>
      <c r="B13" s="19">
        <v>30582111</v>
      </c>
      <c r="C13" s="17"/>
      <c r="D13" s="19">
        <v>50091772</v>
      </c>
      <c r="E13" s="29"/>
    </row>
    <row r="14" spans="1:5" ht="18" customHeight="1">
      <c r="A14" s="16" t="s">
        <v>8</v>
      </c>
      <c r="B14" s="19">
        <v>202272481</v>
      </c>
      <c r="C14" s="17"/>
      <c r="D14" s="19">
        <v>227768424</v>
      </c>
      <c r="E14" s="29"/>
    </row>
    <row r="15" spans="1:5" ht="18" customHeight="1">
      <c r="A15" s="16" t="s">
        <v>9</v>
      </c>
      <c r="B15" s="19">
        <v>4003729062</v>
      </c>
      <c r="C15" s="17"/>
      <c r="D15" s="19">
        <v>7827786279</v>
      </c>
      <c r="E15" s="29"/>
    </row>
    <row r="16" spans="1:5" ht="18" customHeight="1">
      <c r="A16" s="16" t="s">
        <v>10</v>
      </c>
      <c r="B16" s="19">
        <v>-209168914</v>
      </c>
      <c r="C16" s="17"/>
      <c r="D16" s="19">
        <v>-316278156</v>
      </c>
      <c r="E16" s="29"/>
    </row>
    <row r="17" spans="1:5" ht="18" customHeight="1">
      <c r="A17" s="16" t="s">
        <v>11</v>
      </c>
      <c r="B17" s="19">
        <v>41641221772</v>
      </c>
      <c r="C17" s="17"/>
      <c r="D17" s="19">
        <v>42064582301</v>
      </c>
      <c r="E17" s="29"/>
    </row>
    <row r="18" spans="1:5" ht="18" customHeight="1">
      <c r="A18" s="16" t="s">
        <v>12</v>
      </c>
      <c r="B18" s="18">
        <v>2185736644</v>
      </c>
      <c r="C18" s="17"/>
      <c r="D18" s="18">
        <v>4906475408</v>
      </c>
      <c r="E18" s="29"/>
    </row>
    <row r="19" spans="1:5" ht="18" customHeight="1">
      <c r="A19" s="16" t="s">
        <v>13</v>
      </c>
      <c r="B19" s="19">
        <v>10800671482</v>
      </c>
      <c r="C19" s="17"/>
      <c r="D19" s="19">
        <v>8281575058</v>
      </c>
      <c r="E19" s="29"/>
    </row>
    <row r="20" spans="1:5" ht="18" customHeight="1">
      <c r="A20" s="16" t="s">
        <v>14</v>
      </c>
      <c r="B20" s="19">
        <v>0</v>
      </c>
      <c r="C20" s="17"/>
      <c r="D20" s="19">
        <v>33825972</v>
      </c>
      <c r="E20" s="29"/>
    </row>
    <row r="21" spans="1:5" ht="18" customHeight="1">
      <c r="A21" s="16" t="s">
        <v>60</v>
      </c>
      <c r="B21" s="20">
        <v>745000</v>
      </c>
      <c r="C21" s="17"/>
      <c r="D21" s="20">
        <v>74138178</v>
      </c>
      <c r="E21" s="29"/>
    </row>
    <row r="22" spans="1:5" ht="18" customHeight="1">
      <c r="A22" s="16" t="s">
        <v>61</v>
      </c>
      <c r="B22" s="20" t="s">
        <v>32</v>
      </c>
      <c r="C22" s="17"/>
      <c r="D22" s="20" t="s">
        <v>32</v>
      </c>
      <c r="E22" s="29"/>
    </row>
    <row r="23" spans="1:5" ht="18" customHeight="1">
      <c r="A23" s="16" t="s">
        <v>15</v>
      </c>
      <c r="B23" s="17">
        <f>-SUM(B24:B26)</f>
        <v>-50652719733</v>
      </c>
      <c r="C23" s="17"/>
      <c r="D23" s="17">
        <f>-SUM(D24:D26)</f>
        <v>-65720050078</v>
      </c>
      <c r="E23" s="29"/>
    </row>
    <row r="24" spans="1:5" ht="18" customHeight="1">
      <c r="A24" s="16" t="s">
        <v>16</v>
      </c>
      <c r="B24" s="20">
        <v>50548553265</v>
      </c>
      <c r="C24" s="17"/>
      <c r="D24" s="20">
        <v>55715898693</v>
      </c>
      <c r="E24" s="29"/>
    </row>
    <row r="25" spans="1:5" ht="18" customHeight="1">
      <c r="A25" s="16" t="s">
        <v>17</v>
      </c>
      <c r="B25" s="20">
        <v>104166468</v>
      </c>
      <c r="C25" s="17"/>
      <c r="D25" s="20">
        <v>8950688824</v>
      </c>
      <c r="E25" s="29"/>
    </row>
    <row r="26" spans="1:5" ht="18" customHeight="1">
      <c r="A26" s="16" t="s">
        <v>62</v>
      </c>
      <c r="B26" s="18"/>
      <c r="C26" s="17"/>
      <c r="D26" s="18">
        <v>1053462561</v>
      </c>
      <c r="E26" s="29"/>
    </row>
    <row r="27" spans="1:5" ht="18" customHeight="1">
      <c r="A27" s="16" t="s">
        <v>18</v>
      </c>
      <c r="B27" s="17">
        <f>SUM(B28:B47)</f>
        <v>-18458354919</v>
      </c>
      <c r="C27" s="17"/>
      <c r="D27" s="17">
        <f>SUM(D28:D47)</f>
        <v>-36413145820</v>
      </c>
      <c r="E27" s="29"/>
    </row>
    <row r="28" spans="1:5" ht="18" customHeight="1">
      <c r="A28" s="16" t="s">
        <v>63</v>
      </c>
      <c r="B28" s="18">
        <v>-2802308566</v>
      </c>
      <c r="C28" s="17"/>
      <c r="D28" s="18">
        <v>-4882261618</v>
      </c>
      <c r="E28" s="29"/>
    </row>
    <row r="29" spans="1:5" ht="18" customHeight="1">
      <c r="A29" s="16" t="s">
        <v>64</v>
      </c>
      <c r="B29" s="18">
        <v>87938076</v>
      </c>
      <c r="C29" s="17"/>
      <c r="D29" s="18">
        <v>-513235807</v>
      </c>
      <c r="E29" s="29"/>
    </row>
    <row r="30" spans="1:5" ht="18" customHeight="1">
      <c r="A30" s="16" t="s">
        <v>65</v>
      </c>
      <c r="B30" s="18">
        <v>3877528462</v>
      </c>
      <c r="C30" s="17"/>
      <c r="D30" s="18">
        <v>-9783108038</v>
      </c>
      <c r="E30" s="29"/>
    </row>
    <row r="31" spans="1:5" ht="18" customHeight="1">
      <c r="A31" s="16" t="s">
        <v>66</v>
      </c>
      <c r="B31" s="18">
        <v>-33762114</v>
      </c>
      <c r="C31" s="17"/>
      <c r="D31" s="18">
        <v>-53402886</v>
      </c>
      <c r="E31" s="29"/>
    </row>
    <row r="32" spans="1:5" ht="18" customHeight="1">
      <c r="A32" s="16" t="s">
        <v>67</v>
      </c>
      <c r="B32" s="18">
        <v>-1266753251</v>
      </c>
      <c r="C32" s="17"/>
      <c r="D32" s="18">
        <v>50880742</v>
      </c>
      <c r="E32" s="29"/>
    </row>
    <row r="33" spans="1:5" ht="18" customHeight="1">
      <c r="A33" s="16" t="s">
        <v>68</v>
      </c>
      <c r="B33" s="18">
        <v>-20319809</v>
      </c>
      <c r="C33" s="17"/>
      <c r="D33" s="18">
        <v>15376890</v>
      </c>
      <c r="E33" s="29"/>
    </row>
    <row r="34" spans="1:5" ht="18" customHeight="1">
      <c r="A34" s="16" t="s">
        <v>69</v>
      </c>
      <c r="B34" s="18">
        <v>46666625</v>
      </c>
      <c r="C34" s="17"/>
      <c r="D34" s="18">
        <v>76224675</v>
      </c>
      <c r="E34" s="29"/>
    </row>
    <row r="35" spans="1:5" ht="18" customHeight="1">
      <c r="A35" s="16" t="s">
        <v>70</v>
      </c>
      <c r="B35" s="18">
        <v>-91500000</v>
      </c>
      <c r="C35" s="17"/>
      <c r="D35" s="18">
        <v>-100546200</v>
      </c>
      <c r="E35" s="29"/>
    </row>
    <row r="36" spans="1:5" ht="18" customHeight="1">
      <c r="A36" s="16" t="s">
        <v>71</v>
      </c>
      <c r="B36" s="18">
        <v>-5196714749</v>
      </c>
      <c r="C36" s="17"/>
      <c r="D36" s="18">
        <v>-6607330196</v>
      </c>
      <c r="E36" s="29"/>
    </row>
    <row r="37" spans="1:5" ht="18" customHeight="1">
      <c r="A37" s="16" t="s">
        <v>72</v>
      </c>
      <c r="B37" s="20">
        <v>12821600</v>
      </c>
      <c r="C37" s="17"/>
      <c r="D37" s="20">
        <v>34456500</v>
      </c>
      <c r="E37" s="29"/>
    </row>
    <row r="38" spans="1:5" ht="18" customHeight="1">
      <c r="A38" s="16" t="s">
        <v>73</v>
      </c>
      <c r="B38" s="20">
        <v>-21646558</v>
      </c>
      <c r="C38" s="17"/>
      <c r="D38" s="20">
        <v>13586703</v>
      </c>
      <c r="E38" s="29"/>
    </row>
    <row r="39" spans="1:5" ht="18" customHeight="1">
      <c r="A39" s="16" t="s">
        <v>74</v>
      </c>
      <c r="B39" s="20">
        <v>8537731</v>
      </c>
      <c r="C39" s="17"/>
      <c r="D39" s="20">
        <v>-207448105</v>
      </c>
      <c r="E39" s="29"/>
    </row>
    <row r="40" spans="1:5" ht="18" customHeight="1">
      <c r="A40" s="16" t="s">
        <v>75</v>
      </c>
      <c r="B40" s="20">
        <v>271940346</v>
      </c>
      <c r="C40" s="17"/>
      <c r="D40" s="20">
        <v>-45497113</v>
      </c>
      <c r="E40" s="29"/>
    </row>
    <row r="41" spans="1:5" ht="18" customHeight="1">
      <c r="A41" s="16" t="s">
        <v>76</v>
      </c>
      <c r="B41" s="20">
        <v>517028457</v>
      </c>
      <c r="C41" s="17"/>
      <c r="D41" s="20">
        <v>69127824</v>
      </c>
      <c r="E41" s="29"/>
    </row>
    <row r="42" spans="1:5" ht="18" customHeight="1">
      <c r="A42" s="16" t="s">
        <v>77</v>
      </c>
      <c r="B42" s="20">
        <v>-10110071601</v>
      </c>
      <c r="C42" s="17"/>
      <c r="D42" s="20">
        <v>-7307381667</v>
      </c>
      <c r="E42" s="29"/>
    </row>
    <row r="43" spans="1:5" ht="18" customHeight="1">
      <c r="A43" s="16" t="s">
        <v>78</v>
      </c>
      <c r="B43" s="20">
        <v>694850298</v>
      </c>
      <c r="C43" s="17"/>
      <c r="D43" s="20">
        <v>800456778</v>
      </c>
      <c r="E43" s="29"/>
    </row>
    <row r="44" spans="1:5" ht="18" customHeight="1">
      <c r="A44" s="16" t="s">
        <v>79</v>
      </c>
      <c r="B44" s="20">
        <v>-525870392</v>
      </c>
      <c r="C44" s="17"/>
      <c r="D44" s="20">
        <v>-21292329750</v>
      </c>
      <c r="E44" s="29"/>
    </row>
    <row r="45" spans="1:5" ht="18" customHeight="1">
      <c r="A45" s="16" t="s">
        <v>80</v>
      </c>
      <c r="B45" s="20">
        <v>-3440129608</v>
      </c>
      <c r="C45" s="17"/>
      <c r="D45" s="20">
        <v>13435071543</v>
      </c>
      <c r="E45" s="29"/>
    </row>
    <row r="46" spans="1:5" ht="18" customHeight="1">
      <c r="A46" s="16" t="s">
        <v>81</v>
      </c>
      <c r="B46" s="20">
        <v>0</v>
      </c>
      <c r="C46" s="17"/>
      <c r="D46" s="20">
        <v>-74252505</v>
      </c>
      <c r="E46" s="29"/>
    </row>
    <row r="47" spans="1:5" ht="18" customHeight="1">
      <c r="A47" s="16" t="s">
        <v>82</v>
      </c>
      <c r="B47" s="20">
        <v>-466589866</v>
      </c>
      <c r="C47" s="17"/>
      <c r="D47" s="20">
        <v>-41533590</v>
      </c>
      <c r="E47" s="29"/>
    </row>
    <row r="48" spans="1:5" ht="18" customHeight="1">
      <c r="A48" s="16" t="s">
        <v>19</v>
      </c>
      <c r="B48" s="20">
        <v>21527747290</v>
      </c>
      <c r="C48" s="17"/>
      <c r="D48" s="20">
        <v>28444309284</v>
      </c>
      <c r="E48" s="29"/>
    </row>
    <row r="49" spans="1:5" ht="18" customHeight="1">
      <c r="A49" s="16" t="s">
        <v>20</v>
      </c>
      <c r="B49" s="20">
        <v>-11092152188</v>
      </c>
      <c r="C49" s="17"/>
      <c r="D49" s="20">
        <v>-16016632639</v>
      </c>
      <c r="E49" s="29"/>
    </row>
    <row r="50" spans="1:5" ht="18" customHeight="1">
      <c r="A50" s="16" t="s">
        <v>21</v>
      </c>
      <c r="B50" s="20">
        <v>-3903312900</v>
      </c>
      <c r="C50" s="17"/>
      <c r="D50" s="20">
        <v>-2063234700</v>
      </c>
      <c r="E50" s="29"/>
    </row>
    <row r="51" spans="1:5" ht="18" customHeight="1">
      <c r="A51" s="16" t="s">
        <v>22</v>
      </c>
      <c r="B51" s="18">
        <v>-7253246646</v>
      </c>
      <c r="C51" s="17"/>
      <c r="D51" s="18">
        <v>-2170479268</v>
      </c>
      <c r="E51" s="29"/>
    </row>
    <row r="52" spans="1:5" ht="18" customHeight="1">
      <c r="A52" s="21" t="s">
        <v>23</v>
      </c>
      <c r="B52" s="22"/>
      <c r="C52" s="22">
        <f>B53+B68</f>
        <v>134034356585</v>
      </c>
      <c r="D52" s="22"/>
      <c r="E52" s="30">
        <f>D53+D68</f>
        <v>58066633816</v>
      </c>
    </row>
    <row r="53" spans="1:5" ht="18" customHeight="1">
      <c r="A53" s="16" t="s">
        <v>24</v>
      </c>
      <c r="B53" s="17">
        <f>SUM(B54:B82)</f>
        <v>691843298301</v>
      </c>
      <c r="C53" s="17"/>
      <c r="D53" s="17">
        <f>SUM(D54:D82)</f>
        <v>774608513363</v>
      </c>
      <c r="E53" s="29"/>
    </row>
    <row r="54" spans="1:5" ht="18" customHeight="1">
      <c r="A54" s="16" t="s">
        <v>25</v>
      </c>
      <c r="B54" s="20">
        <v>16050000000</v>
      </c>
      <c r="C54" s="17"/>
      <c r="D54" s="20">
        <v>11023716553</v>
      </c>
      <c r="E54" s="29"/>
    </row>
    <row r="55" spans="1:5" ht="18" customHeight="1">
      <c r="A55" s="16" t="s">
        <v>26</v>
      </c>
      <c r="B55" s="20">
        <v>11281705411</v>
      </c>
      <c r="C55" s="17"/>
      <c r="D55" s="20">
        <v>8924185300</v>
      </c>
      <c r="E55" s="29"/>
    </row>
    <row r="56" spans="1:5" ht="18" customHeight="1">
      <c r="A56" s="16" t="s">
        <v>27</v>
      </c>
      <c r="B56" s="20">
        <v>481341356770</v>
      </c>
      <c r="C56" s="17"/>
      <c r="D56" s="20">
        <v>599302937095</v>
      </c>
      <c r="E56" s="29"/>
    </row>
    <row r="57" spans="1:5" ht="18" customHeight="1">
      <c r="A57" s="16" t="s">
        <v>28</v>
      </c>
      <c r="B57" s="20">
        <v>125539386087</v>
      </c>
      <c r="C57" s="17"/>
      <c r="D57" s="20">
        <v>75072487239</v>
      </c>
      <c r="E57" s="29"/>
    </row>
    <row r="58" spans="1:5" ht="18" customHeight="1">
      <c r="A58" s="16" t="s">
        <v>29</v>
      </c>
      <c r="B58" s="20">
        <v>56000000000</v>
      </c>
      <c r="C58" s="17"/>
      <c r="D58" s="20">
        <v>70554677963</v>
      </c>
      <c r="E58" s="29"/>
    </row>
    <row r="59" spans="1:5" ht="18" customHeight="1">
      <c r="A59" s="16" t="s">
        <v>30</v>
      </c>
      <c r="B59" s="20">
        <v>0</v>
      </c>
      <c r="C59" s="17"/>
      <c r="D59" s="20">
        <v>14809052</v>
      </c>
      <c r="E59" s="29"/>
    </row>
    <row r="60" spans="1:5" ht="18" customHeight="1">
      <c r="A60" s="16" t="s">
        <v>31</v>
      </c>
      <c r="B60" s="20">
        <v>1525396051</v>
      </c>
      <c r="C60" s="17"/>
      <c r="D60" s="20">
        <v>645393645</v>
      </c>
      <c r="E60" s="29"/>
    </row>
    <row r="61" spans="1:5" ht="18" customHeight="1">
      <c r="A61" s="16" t="s">
        <v>83</v>
      </c>
      <c r="B61" s="20"/>
      <c r="C61" s="17"/>
      <c r="D61" s="20">
        <v>9051567000</v>
      </c>
      <c r="E61" s="29"/>
    </row>
    <row r="62" spans="1:5" ht="18" customHeight="1">
      <c r="A62" s="16" t="s">
        <v>33</v>
      </c>
      <c r="B62" s="20">
        <v>64242100</v>
      </c>
      <c r="C62" s="17"/>
      <c r="D62" s="20">
        <v>18300000</v>
      </c>
      <c r="E62" s="29"/>
    </row>
    <row r="63" spans="1:5" ht="18" customHeight="1">
      <c r="A63" s="16" t="s">
        <v>34</v>
      </c>
      <c r="B63" s="20">
        <v>6250400</v>
      </c>
      <c r="C63" s="17"/>
      <c r="D63" s="20">
        <v>439516</v>
      </c>
      <c r="E63" s="29"/>
    </row>
    <row r="64" spans="1:5" ht="18" customHeight="1">
      <c r="A64" s="16" t="s">
        <v>35</v>
      </c>
      <c r="B64" s="17" t="s">
        <v>84</v>
      </c>
      <c r="C64" s="17"/>
      <c r="D64" s="17" t="s">
        <v>84</v>
      </c>
      <c r="E64" s="29"/>
    </row>
    <row r="65" spans="1:5" ht="18" customHeight="1">
      <c r="A65" s="16" t="s">
        <v>36</v>
      </c>
      <c r="B65" s="17" t="s">
        <v>84</v>
      </c>
      <c r="C65" s="17"/>
      <c r="D65" s="17" t="s">
        <v>84</v>
      </c>
      <c r="E65" s="29"/>
    </row>
    <row r="66" spans="1:5" ht="18" customHeight="1">
      <c r="A66" s="16" t="s">
        <v>85</v>
      </c>
      <c r="B66" s="17">
        <v>34961482</v>
      </c>
      <c r="C66" s="17"/>
      <c r="D66" s="17"/>
      <c r="E66" s="29"/>
    </row>
    <row r="67" spans="1:5" ht="18" customHeight="1">
      <c r="A67" s="16" t="s">
        <v>86</v>
      </c>
      <c r="B67" s="17" t="s">
        <v>84</v>
      </c>
      <c r="C67" s="17"/>
      <c r="D67" s="17" t="s">
        <v>84</v>
      </c>
      <c r="E67" s="29"/>
    </row>
    <row r="68" spans="1:5" ht="18" customHeight="1">
      <c r="A68" s="16" t="s">
        <v>37</v>
      </c>
      <c r="B68" s="17">
        <f>-SUM(B69:B82)</f>
        <v>-557808941716</v>
      </c>
      <c r="C68" s="17"/>
      <c r="D68" s="17">
        <f>-SUM(D69:D82)</f>
        <v>-716541879547</v>
      </c>
      <c r="E68" s="29"/>
    </row>
    <row r="69" spans="1:5" ht="18" customHeight="1">
      <c r="A69" s="16" t="s">
        <v>38</v>
      </c>
      <c r="B69" s="20">
        <v>15215000000</v>
      </c>
      <c r="C69" s="17"/>
      <c r="D69" s="20">
        <v>4656000000</v>
      </c>
      <c r="E69" s="29"/>
    </row>
    <row r="70" spans="1:5" ht="18" customHeight="1">
      <c r="A70" s="16" t="s">
        <v>39</v>
      </c>
      <c r="B70" s="20">
        <v>8465352416</v>
      </c>
      <c r="C70" s="17"/>
      <c r="D70" s="20">
        <v>13957653282</v>
      </c>
      <c r="E70" s="29"/>
    </row>
    <row r="71" spans="1:5" ht="18" customHeight="1">
      <c r="A71" s="16" t="s">
        <v>40</v>
      </c>
      <c r="B71" s="20">
        <v>398979000000</v>
      </c>
      <c r="C71" s="17"/>
      <c r="D71" s="20">
        <v>490185000000</v>
      </c>
      <c r="E71" s="29"/>
    </row>
    <row r="72" spans="1:5" ht="18" customHeight="1">
      <c r="A72" s="16" t="s">
        <v>41</v>
      </c>
      <c r="B72" s="20">
        <v>98622000000</v>
      </c>
      <c r="C72" s="17"/>
      <c r="D72" s="20">
        <v>113025000000</v>
      </c>
      <c r="E72" s="29"/>
    </row>
    <row r="73" spans="1:5" ht="18" customHeight="1">
      <c r="A73" s="16" t="s">
        <v>42</v>
      </c>
      <c r="B73" s="20">
        <v>27000000000</v>
      </c>
      <c r="C73" s="17"/>
      <c r="D73" s="20">
        <v>56000000000</v>
      </c>
      <c r="E73" s="29"/>
    </row>
    <row r="74" spans="1:5" ht="18" customHeight="1">
      <c r="A74" s="16" t="s">
        <v>87</v>
      </c>
      <c r="B74" s="32">
        <v>0</v>
      </c>
      <c r="C74" s="32"/>
      <c r="D74" s="32">
        <v>0</v>
      </c>
      <c r="E74" s="29"/>
    </row>
    <row r="75" spans="1:5" ht="18" customHeight="1">
      <c r="A75" s="16" t="s">
        <v>88</v>
      </c>
      <c r="B75" s="20">
        <v>1337407750</v>
      </c>
      <c r="C75" s="17"/>
      <c r="D75" s="20">
        <v>7137996754</v>
      </c>
      <c r="E75" s="29"/>
    </row>
    <row r="76" spans="1:5" ht="18" customHeight="1">
      <c r="A76" s="16" t="s">
        <v>89</v>
      </c>
      <c r="B76" s="20">
        <v>211882</v>
      </c>
      <c r="C76" s="17"/>
      <c r="D76" s="20">
        <v>491832000</v>
      </c>
      <c r="E76" s="29"/>
    </row>
    <row r="77" spans="1:5" ht="18" customHeight="1">
      <c r="A77" s="16" t="s">
        <v>90</v>
      </c>
      <c r="B77" s="20">
        <v>3271874016</v>
      </c>
      <c r="C77" s="17"/>
      <c r="D77" s="20">
        <v>1695925026</v>
      </c>
      <c r="E77" s="29"/>
    </row>
    <row r="78" spans="1:5" ht="18" customHeight="1">
      <c r="A78" s="16" t="s">
        <v>91</v>
      </c>
      <c r="B78" s="20">
        <v>1326622773</v>
      </c>
      <c r="C78" s="17"/>
      <c r="D78" s="20">
        <v>181035533</v>
      </c>
      <c r="E78" s="29"/>
    </row>
    <row r="79" spans="1:5" ht="18" customHeight="1">
      <c r="A79" s="16" t="s">
        <v>92</v>
      </c>
      <c r="B79" s="20">
        <v>872000798</v>
      </c>
      <c r="C79" s="17"/>
      <c r="D79" s="20"/>
      <c r="E79" s="29"/>
    </row>
    <row r="80" spans="1:5" ht="18" customHeight="1">
      <c r="A80" s="16" t="s">
        <v>93</v>
      </c>
      <c r="B80" s="20">
        <v>192221072</v>
      </c>
      <c r="C80" s="17"/>
      <c r="D80" s="20">
        <v>301193707</v>
      </c>
      <c r="E80" s="29"/>
    </row>
    <row r="81" spans="1:5" ht="18" customHeight="1">
      <c r="A81" s="16" t="s">
        <v>94</v>
      </c>
      <c r="B81" s="20">
        <v>2527251009</v>
      </c>
      <c r="C81" s="17"/>
      <c r="D81" s="20">
        <v>5178607415</v>
      </c>
      <c r="E81" s="29"/>
    </row>
    <row r="82" spans="1:5" ht="18" customHeight="1">
      <c r="A82" s="16" t="s">
        <v>95</v>
      </c>
      <c r="B82" s="20">
        <v>0</v>
      </c>
      <c r="C82" s="17"/>
      <c r="D82" s="20">
        <v>23731635830</v>
      </c>
      <c r="E82" s="29"/>
    </row>
    <row r="83" spans="1:5" ht="18" customHeight="1">
      <c r="A83" s="21" t="s">
        <v>43</v>
      </c>
      <c r="B83" s="22"/>
      <c r="C83" s="22">
        <f>B84+B89</f>
        <v>-108639940756</v>
      </c>
      <c r="D83" s="22"/>
      <c r="E83" s="30">
        <f>D84+D89</f>
        <v>-159022196226</v>
      </c>
    </row>
    <row r="84" spans="1:5" ht="18" customHeight="1">
      <c r="A84" s="16" t="s">
        <v>44</v>
      </c>
      <c r="B84" s="17">
        <f>SUM(B85:B88)</f>
        <v>694594402587</v>
      </c>
      <c r="C84" s="17"/>
      <c r="D84" s="17">
        <f>SUM(D85:D88)</f>
        <v>840733430170</v>
      </c>
      <c r="E84" s="29"/>
    </row>
    <row r="85" spans="1:5" ht="18" customHeight="1">
      <c r="A85" s="16" t="s">
        <v>45</v>
      </c>
      <c r="B85" s="20">
        <v>393300105630</v>
      </c>
      <c r="C85" s="17"/>
      <c r="D85" s="20">
        <v>528165000000</v>
      </c>
      <c r="E85" s="29"/>
    </row>
    <row r="86" spans="1:5" ht="18" customHeight="1">
      <c r="A86" s="16" t="s">
        <v>46</v>
      </c>
      <c r="B86" s="20">
        <v>74472498021</v>
      </c>
      <c r="C86" s="17"/>
      <c r="D86" s="20">
        <v>105038000000</v>
      </c>
      <c r="E86" s="29"/>
    </row>
    <row r="87" spans="1:5" ht="18" customHeight="1">
      <c r="A87" s="16" t="s">
        <v>96</v>
      </c>
      <c r="B87" s="23">
        <v>87000000</v>
      </c>
      <c r="C87" s="17"/>
      <c r="D87" s="23">
        <v>480000000</v>
      </c>
      <c r="E87" s="29"/>
    </row>
    <row r="88" spans="1:5" ht="18" customHeight="1">
      <c r="A88" s="16" t="s">
        <v>97</v>
      </c>
      <c r="B88" s="23">
        <v>226734798936</v>
      </c>
      <c r="C88" s="17"/>
      <c r="D88" s="23">
        <v>207050430170</v>
      </c>
      <c r="E88" s="29"/>
    </row>
    <row r="89" spans="1:5" ht="18" customHeight="1">
      <c r="A89" s="16" t="s">
        <v>47</v>
      </c>
      <c r="B89" s="17">
        <f>-SUM(B90:B95)</f>
        <v>-803234343343</v>
      </c>
      <c r="C89" s="17"/>
      <c r="D89" s="17">
        <f>-SUM(D90:D95)</f>
        <v>-999755626396</v>
      </c>
      <c r="E89" s="29"/>
    </row>
    <row r="90" spans="1:5" ht="18" customHeight="1">
      <c r="A90" s="16" t="s">
        <v>48</v>
      </c>
      <c r="B90" s="20">
        <v>480827269847</v>
      </c>
      <c r="C90" s="17"/>
      <c r="D90" s="20">
        <v>634182446334</v>
      </c>
      <c r="E90" s="29"/>
    </row>
    <row r="91" spans="1:5" ht="18" customHeight="1">
      <c r="A91" s="16" t="s">
        <v>49</v>
      </c>
      <c r="B91" s="20">
        <v>96489321613</v>
      </c>
      <c r="C91" s="17"/>
      <c r="D91" s="20">
        <v>51875261429</v>
      </c>
      <c r="E91" s="29"/>
    </row>
    <row r="92" spans="1:5" ht="18" customHeight="1">
      <c r="A92" s="16" t="s">
        <v>98</v>
      </c>
      <c r="B92" s="23">
        <v>87000000</v>
      </c>
      <c r="C92" s="17"/>
      <c r="D92" s="23">
        <v>480000000</v>
      </c>
      <c r="E92" s="29"/>
    </row>
    <row r="93" spans="1:5" ht="18" customHeight="1">
      <c r="A93" s="16" t="s">
        <v>99</v>
      </c>
      <c r="B93" s="23">
        <v>223654722834</v>
      </c>
      <c r="C93" s="17"/>
      <c r="D93" s="23">
        <v>197545438449</v>
      </c>
      <c r="E93" s="29"/>
    </row>
    <row r="94" spans="1:5" ht="18" customHeight="1">
      <c r="A94" s="16" t="s">
        <v>100</v>
      </c>
      <c r="B94" s="18">
        <v>2176029049</v>
      </c>
      <c r="C94" s="17"/>
      <c r="D94" s="18">
        <v>53570305734</v>
      </c>
      <c r="E94" s="29"/>
    </row>
    <row r="95" spans="1:5" ht="18" customHeight="1">
      <c r="A95" s="16" t="s">
        <v>101</v>
      </c>
      <c r="B95" s="20"/>
      <c r="C95" s="17"/>
      <c r="D95" s="20">
        <v>62102174450</v>
      </c>
      <c r="E95" s="29"/>
    </row>
    <row r="96" spans="1:5" ht="18" customHeight="1">
      <c r="A96" s="21" t="s">
        <v>50</v>
      </c>
      <c r="B96" s="22"/>
      <c r="C96" s="22">
        <f>C83+C52+C8</f>
        <v>24744098682</v>
      </c>
      <c r="D96" s="22"/>
      <c r="E96" s="30">
        <f>E83+E52+E8</f>
        <v>-108149288374</v>
      </c>
    </row>
    <row r="97" spans="1:5" ht="18" customHeight="1">
      <c r="A97" s="21" t="s">
        <v>51</v>
      </c>
      <c r="B97" s="22"/>
      <c r="C97" s="22">
        <v>64457306521</v>
      </c>
      <c r="D97" s="22"/>
      <c r="E97" s="30">
        <v>172606594895</v>
      </c>
    </row>
    <row r="98" spans="1:5" ht="18" customHeight="1" thickBot="1">
      <c r="A98" s="24" t="s">
        <v>52</v>
      </c>
      <c r="B98" s="25"/>
      <c r="C98" s="25">
        <f>C96+C97</f>
        <v>89201405203</v>
      </c>
      <c r="D98" s="25"/>
      <c r="E98" s="31">
        <f>E96+E97</f>
        <v>64457306521</v>
      </c>
    </row>
    <row r="99" spans="1:5" ht="18" customHeight="1"/>
  </sheetData>
  <mergeCells count="8">
    <mergeCell ref="A6:A7"/>
    <mergeCell ref="B6:C6"/>
    <mergeCell ref="D6:E6"/>
    <mergeCell ref="B7:C7"/>
    <mergeCell ref="D7:E7"/>
    <mergeCell ref="A1:E1"/>
    <mergeCell ref="A2:E2"/>
    <mergeCell ref="A3:E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&amp;C- &amp;P+25 -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현금흐름표(연결)</vt:lpstr>
      <vt:lpstr>'현금흐름표(연결)'!Print_Area</vt:lpstr>
      <vt:lpstr>'현금흐름표(연결)'!Print_Titles</vt:lpstr>
    </vt:vector>
  </TitlesOfParts>
  <Company>한국농수산식품유통공사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aT</cp:lastModifiedBy>
  <dcterms:created xsi:type="dcterms:W3CDTF">2015-05-12T07:11:47Z</dcterms:created>
  <dcterms:modified xsi:type="dcterms:W3CDTF">2016-04-26T01:52:57Z</dcterms:modified>
</cp:coreProperties>
</file>